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viercastro/Desktop/"/>
    </mc:Choice>
  </mc:AlternateContent>
  <xr:revisionPtr revIDLastSave="0" documentId="13_ncr:1_{4646953A-29B7-304A-8206-0FF6DD4C44E7}" xr6:coauthVersionLast="45" xr6:coauthVersionMax="45" xr10:uidLastSave="{00000000-0000-0000-0000-000000000000}"/>
  <bookViews>
    <workbookView xWindow="0" yWindow="840" windowWidth="28800" windowHeight="15560" xr2:uid="{81F0C7CB-AFB7-FF4E-A99B-941317B7EFED}"/>
  </bookViews>
  <sheets>
    <sheet name="CALCULADORA_FECHA" sheetId="2" r:id="rId1"/>
    <sheet name="DATOS_BA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G23" i="1"/>
  <c r="H23" i="1"/>
  <c r="I23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I11" i="1"/>
  <c r="H11" i="1"/>
  <c r="G11" i="1"/>
  <c r="G27" i="1" l="1"/>
  <c r="I27" i="1"/>
  <c r="G26" i="1"/>
  <c r="E15" i="2" s="1"/>
  <c r="F15" i="2" s="1"/>
  <c r="I26" i="1"/>
  <c r="E17" i="2" s="1"/>
  <c r="F17" i="2" s="1"/>
  <c r="G17" i="2" s="1"/>
  <c r="H17" i="2" s="1"/>
  <c r="H26" i="1"/>
  <c r="E16" i="2" s="1"/>
  <c r="F16" i="2" s="1"/>
  <c r="G16" i="2" s="1"/>
  <c r="H16" i="2" s="1"/>
  <c r="H27" i="1"/>
  <c r="I17" i="2" l="1"/>
  <c r="J17" i="2" s="1"/>
  <c r="K17" i="2" s="1"/>
  <c r="L17" i="2" s="1"/>
  <c r="M17" i="2" s="1"/>
  <c r="N17" i="2" s="1"/>
  <c r="O17" i="2" s="1"/>
  <c r="D17" i="2" s="1"/>
  <c r="I16" i="2"/>
  <c r="J16" i="2" s="1"/>
  <c r="K16" i="2" s="1"/>
  <c r="L16" i="2" s="1"/>
  <c r="M16" i="2" s="1"/>
  <c r="N16" i="2" s="1"/>
  <c r="O16" i="2" s="1"/>
  <c r="D16" i="2" s="1"/>
  <c r="I15" i="2"/>
  <c r="G15" i="2"/>
  <c r="H15" i="2" s="1"/>
  <c r="J15" i="2" l="1"/>
  <c r="K15" i="2" s="1"/>
  <c r="L15" i="2" s="1"/>
  <c r="M15" i="2" s="1"/>
  <c r="N15" i="2" s="1"/>
  <c r="O15" i="2" s="1"/>
  <c r="D15" i="2" s="1"/>
</calcChain>
</file>

<file path=xl/sharedStrings.xml><?xml version="1.0" encoding="utf-8"?>
<sst xmlns="http://schemas.openxmlformats.org/spreadsheetml/2006/main" count="30" uniqueCount="30">
  <si>
    <t>AÑO</t>
  </si>
  <si>
    <t>CONTADOR 1º</t>
  </si>
  <si>
    <t>CONTADOR 2º</t>
  </si>
  <si>
    <t>CONTADOR 3º</t>
  </si>
  <si>
    <t xml:space="preserve">*Modelo estimativo </t>
  </si>
  <si>
    <t>FECHA ESTIMADA EXAMEN 1º:</t>
  </si>
  <si>
    <t>PROMEDIO</t>
  </si>
  <si>
    <t>FECHA ESTIMADA EXAMEN 2º:</t>
  </si>
  <si>
    <t>FECHA ESTIMADA EXAMEN 3º:</t>
  </si>
  <si>
    <t>2021-2022 (TL)</t>
  </si>
  <si>
    <t>2021-2022 (PI)</t>
  </si>
  <si>
    <t>=BUSCAR("sábado",A1-DIASEM(A1)+{1,7})</t>
  </si>
  <si>
    <t>1º IT AGOSTO</t>
  </si>
  <si>
    <t>IT. SABADO</t>
  </si>
  <si>
    <t>2º IT AGOSTO</t>
  </si>
  <si>
    <t>3º IT AGOSTO</t>
  </si>
  <si>
    <t>4º IT AGOSTO</t>
  </si>
  <si>
    <t>5º IT AGOSTO</t>
  </si>
  <si>
    <t>CELEBRACIÓN EXAMEN 1º</t>
  </si>
  <si>
    <t>CELEBRACIÓN EXAMEN 2º</t>
  </si>
  <si>
    <t>PUBLICACIÓN BOE</t>
  </si>
  <si>
    <t>CELEBRACIÓN EXAMEN 3º</t>
  </si>
  <si>
    <t>FECHA PUBLICACIÓN BOE (DD/MM/AA)</t>
  </si>
  <si>
    <t>estimación de las fechas para 1º, 2º y 3º.</t>
  </si>
  <si>
    <r>
      <rPr>
        <b/>
        <sz val="12"/>
        <color rgb="FF1A322E"/>
        <rFont val="Calibri"/>
        <family val="2"/>
        <scheme val="minor"/>
      </rPr>
      <t xml:space="preserve">Instrucciones: </t>
    </r>
    <r>
      <rPr>
        <sz val="12"/>
        <color rgb="FF1A322E"/>
        <rFont val="Calibri"/>
        <family val="2"/>
        <scheme val="minor"/>
      </rPr>
      <t>Escribe la fecha de publicación de la convocatoria y recibe</t>
    </r>
  </si>
  <si>
    <t>MEDIANA</t>
  </si>
  <si>
    <r>
      <rPr>
        <b/>
        <sz val="12"/>
        <color rgb="FF1A322E"/>
        <rFont val="Calibri"/>
        <family val="2"/>
        <scheme val="minor"/>
      </rPr>
      <t>Fuentes:</t>
    </r>
    <r>
      <rPr>
        <sz val="12"/>
        <color rgb="FF1A322E"/>
        <rFont val="Calibri"/>
        <family val="2"/>
        <scheme val="minor"/>
      </rPr>
      <t xml:space="preserve"> BOE, AEAT, IEF, CSIF, SIAT.</t>
    </r>
  </si>
  <si>
    <t>CALCULADORA FECHA EXÁMENES THAC*</t>
  </si>
  <si>
    <t>**Desde 2009, y excluida OEP 2019 por no ser representativa (COVID)</t>
  </si>
  <si>
    <t>***Agosto excluido de los resultados. Las fechas son siempre sábados.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</si>
</sst>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1A322E"/>
      <name val="Calibri"/>
      <family val="2"/>
      <scheme val="minor"/>
    </font>
    <font>
      <sz val="12"/>
      <color rgb="FFED6851"/>
      <name val="Calibri"/>
      <family val="2"/>
      <scheme val="minor"/>
    </font>
    <font>
      <b/>
      <sz val="12"/>
      <color rgb="FF1A322E"/>
      <name val="Calibri"/>
      <family val="2"/>
      <scheme val="minor"/>
    </font>
    <font>
      <i/>
      <sz val="12"/>
      <color rgb="FF1A322E"/>
      <name val="Calibri"/>
      <family val="2"/>
      <scheme val="minor"/>
    </font>
    <font>
      <sz val="14"/>
      <color rgb="FFFFFFFF"/>
      <name val="Monaco"/>
      <family val="2"/>
    </font>
    <font>
      <b/>
      <sz val="12"/>
      <color rgb="FF1A322E"/>
      <name val="Helvetica"/>
      <family val="2"/>
    </font>
    <font>
      <sz val="12"/>
      <color rgb="FF1A322E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D6851"/>
      </left>
      <right/>
      <top style="medium">
        <color rgb="FFED6851"/>
      </top>
      <bottom/>
      <diagonal/>
    </border>
    <border>
      <left/>
      <right/>
      <top style="medium">
        <color rgb="FFED6851"/>
      </top>
      <bottom/>
      <diagonal/>
    </border>
    <border>
      <left/>
      <right style="medium">
        <color rgb="FFED6851"/>
      </right>
      <top style="medium">
        <color rgb="FFED6851"/>
      </top>
      <bottom/>
      <diagonal/>
    </border>
    <border>
      <left style="medium">
        <color rgb="FFED6851"/>
      </left>
      <right/>
      <top/>
      <bottom/>
      <diagonal/>
    </border>
    <border>
      <left/>
      <right style="medium">
        <color rgb="FFED6851"/>
      </right>
      <top/>
      <bottom/>
      <diagonal/>
    </border>
    <border>
      <left style="medium">
        <color rgb="FFED6851"/>
      </left>
      <right/>
      <top/>
      <bottom style="medium">
        <color rgb="FFED6851"/>
      </bottom>
      <diagonal/>
    </border>
    <border>
      <left/>
      <right/>
      <top/>
      <bottom style="medium">
        <color rgb="FFED6851"/>
      </bottom>
      <diagonal/>
    </border>
    <border>
      <left/>
      <right style="medium">
        <color rgb="FFED6851"/>
      </right>
      <top/>
      <bottom style="medium">
        <color rgb="FFED685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1A322E"/>
      </left>
      <right style="thin">
        <color indexed="64"/>
      </right>
      <top style="medium">
        <color rgb="FF1A322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1A322E"/>
      </top>
      <bottom style="thin">
        <color indexed="64"/>
      </bottom>
      <diagonal/>
    </border>
    <border>
      <left style="thin">
        <color indexed="64"/>
      </left>
      <right style="medium">
        <color rgb="FF1A322E"/>
      </right>
      <top style="medium">
        <color rgb="FF1A322E"/>
      </top>
      <bottom style="thin">
        <color indexed="64"/>
      </bottom>
      <diagonal/>
    </border>
    <border>
      <left style="medium">
        <color rgb="FF1A322E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1A322E"/>
      </right>
      <top style="thin">
        <color indexed="64"/>
      </top>
      <bottom style="thin">
        <color indexed="64"/>
      </bottom>
      <diagonal/>
    </border>
    <border>
      <left style="medium">
        <color rgb="FF1A322E"/>
      </left>
      <right style="thin">
        <color indexed="64"/>
      </right>
      <top style="thin">
        <color indexed="64"/>
      </top>
      <bottom style="medium">
        <color rgb="FF1A322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1A322E"/>
      </bottom>
      <diagonal/>
    </border>
    <border>
      <left style="thin">
        <color indexed="64"/>
      </left>
      <right style="medium">
        <color rgb="FF1A322E"/>
      </right>
      <top style="thin">
        <color indexed="64"/>
      </top>
      <bottom style="medium">
        <color rgb="FF1A322E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/>
    <xf numFmtId="0" fontId="6" fillId="0" borderId="0" xfId="0" applyFont="1"/>
    <xf numFmtId="0" fontId="0" fillId="0" borderId="0" xfId="0" applyFont="1"/>
    <xf numFmtId="1" fontId="0" fillId="0" borderId="0" xfId="0" applyNumberFormat="1" applyFont="1"/>
    <xf numFmtId="14" fontId="0" fillId="0" borderId="0" xfId="0" applyNumberFormat="1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4" fillId="0" borderId="0" xfId="0" applyFont="1" applyBorder="1"/>
    <xf numFmtId="0" fontId="5" fillId="0" borderId="0" xfId="0" applyFont="1" applyBorder="1"/>
    <xf numFmtId="0" fontId="7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A322E"/>
      <color rgb="FFED68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301855</xdr:colOff>
      <xdr:row>4</xdr:row>
      <xdr:rowOff>53303</xdr:rowOff>
    </xdr:from>
    <xdr:to>
      <xdr:col>3</xdr:col>
      <xdr:colOff>54849</xdr:colOff>
      <xdr:row>7</xdr:row>
      <xdr:rowOff>80910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E31C8DB-1653-CD49-8BA9-D50B25EE8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4815" y="256503"/>
          <a:ext cx="2668914" cy="6372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33588</xdr:colOff>
      <xdr:row>2</xdr:row>
      <xdr:rowOff>40640</xdr:rowOff>
    </xdr:from>
    <xdr:to>
      <xdr:col>2</xdr:col>
      <xdr:colOff>2875280</xdr:colOff>
      <xdr:row>6</xdr:row>
      <xdr:rowOff>59252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67C395-C3BA-C346-B635-8B45029A3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4948" y="243840"/>
          <a:ext cx="2841692" cy="638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5925-EE51-1841-B6EE-F4B87A82F686}">
  <dimension ref="B1:O25"/>
  <sheetViews>
    <sheetView showGridLines="0" showRowColHeaders="0" tabSelected="1" zoomScale="125" zoomScaleNormal="12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13" sqref="D13"/>
    </sheetView>
  </sheetViews>
  <sheetFormatPr baseColWidth="10" defaultRowHeight="16" x14ac:dyDescent="0.2"/>
  <cols>
    <col min="2" max="2" width="4.1640625" customWidth="1"/>
    <col min="3" max="3" width="34.1640625" bestFit="1" customWidth="1"/>
    <col min="4" max="4" width="18.5" customWidth="1"/>
    <col min="6" max="7" width="0" hidden="1" customWidth="1"/>
    <col min="8" max="8" width="11.83203125" hidden="1" customWidth="1"/>
    <col min="9" max="10" width="0" hidden="1" customWidth="1"/>
    <col min="11" max="11" width="20.5" hidden="1" customWidth="1"/>
    <col min="12" max="13" width="12.6640625" hidden="1" customWidth="1"/>
    <col min="14" max="15" width="0" hidden="1" customWidth="1"/>
  </cols>
  <sheetData>
    <row r="1" spans="2:15" hidden="1" x14ac:dyDescent="0.2"/>
    <row r="2" spans="2:15" hidden="1" x14ac:dyDescent="0.2"/>
    <row r="3" spans="2:15" hidden="1" x14ac:dyDescent="0.2"/>
    <row r="8" spans="2:15" ht="17" thickBot="1" x14ac:dyDescent="0.25"/>
    <row r="9" spans="2:15" hidden="1" x14ac:dyDescent="0.2"/>
    <row r="10" spans="2:15" x14ac:dyDescent="0.2">
      <c r="B10" s="29"/>
      <c r="C10" s="22"/>
      <c r="D10" s="22"/>
      <c r="E10" s="23"/>
    </row>
    <row r="11" spans="2:15" x14ac:dyDescent="0.2">
      <c r="B11" s="24"/>
      <c r="C11" s="30" t="s">
        <v>27</v>
      </c>
      <c r="D11" s="19"/>
      <c r="E11" s="25"/>
    </row>
    <row r="12" spans="2:15" x14ac:dyDescent="0.2">
      <c r="B12" s="24"/>
      <c r="C12" s="19"/>
      <c r="D12" s="19"/>
      <c r="E12" s="25"/>
    </row>
    <row r="13" spans="2:15" ht="19" x14ac:dyDescent="0.25">
      <c r="B13" s="24"/>
      <c r="C13" s="21" t="s">
        <v>22</v>
      </c>
      <c r="D13" s="45">
        <v>45282</v>
      </c>
      <c r="E13" s="25"/>
      <c r="H13" s="2" t="s">
        <v>11</v>
      </c>
    </row>
    <row r="14" spans="2:15" x14ac:dyDescent="0.2">
      <c r="B14" s="24"/>
      <c r="C14" s="21"/>
      <c r="D14" s="20"/>
      <c r="E14" s="25"/>
      <c r="J14" t="s">
        <v>13</v>
      </c>
      <c r="K14" s="6" t="s">
        <v>12</v>
      </c>
      <c r="L14" s="6" t="s">
        <v>14</v>
      </c>
      <c r="M14" s="6" t="s">
        <v>15</v>
      </c>
      <c r="N14" s="6" t="s">
        <v>16</v>
      </c>
      <c r="O14" s="6" t="s">
        <v>17</v>
      </c>
    </row>
    <row r="15" spans="2:15" x14ac:dyDescent="0.2">
      <c r="B15" s="24"/>
      <c r="C15" s="21" t="s">
        <v>5</v>
      </c>
      <c r="D15" s="17">
        <f>O15</f>
        <v>45388.833333333336</v>
      </c>
      <c r="E15" s="44">
        <f>D13+DATOS_BASE!G26</f>
        <v>45385.833333333336</v>
      </c>
      <c r="F15" s="3">
        <f>WEEKDAY(E15)</f>
        <v>4</v>
      </c>
      <c r="G15" s="4">
        <f>7-F15</f>
        <v>3</v>
      </c>
      <c r="H15" s="5">
        <f>E15+G15</f>
        <v>45388.833333333336</v>
      </c>
      <c r="I15" s="5">
        <f>E15-F15</f>
        <v>45381.833333333336</v>
      </c>
      <c r="J15" s="5">
        <f>IF(F15&lt;G15,I15,H15)</f>
        <v>45388.833333333336</v>
      </c>
      <c r="K15" s="1">
        <f t="shared" ref="K15:L17" si="0">IF(MONTH(J15)=8,J15+7,J15)</f>
        <v>45388.833333333336</v>
      </c>
      <c r="L15" s="1">
        <f t="shared" si="0"/>
        <v>45388.833333333336</v>
      </c>
      <c r="M15" s="1">
        <f t="shared" ref="M15:N15" si="1">IF(MONTH(L15)=8,L15+7,L15)</f>
        <v>45388.833333333336</v>
      </c>
      <c r="N15" s="1">
        <f t="shared" si="1"/>
        <v>45388.833333333336</v>
      </c>
      <c r="O15" s="1">
        <f t="shared" ref="O15" si="2">IF(MONTH(N15)=8,N15+7,N15)</f>
        <v>45388.833333333336</v>
      </c>
    </row>
    <row r="16" spans="2:15" x14ac:dyDescent="0.2">
      <c r="B16" s="24"/>
      <c r="C16" s="21" t="s">
        <v>7</v>
      </c>
      <c r="D16" s="17">
        <f>O16</f>
        <v>45451.75</v>
      </c>
      <c r="E16" s="44">
        <f>D13+DATOS_BASE!H26</f>
        <v>45451.75</v>
      </c>
      <c r="F16" s="3">
        <f t="shared" ref="F16:F17" si="3">WEEKDAY(E16)</f>
        <v>7</v>
      </c>
      <c r="G16" s="4">
        <f t="shared" ref="G16:G17" si="4">7-F16</f>
        <v>0</v>
      </c>
      <c r="H16" s="5">
        <f t="shared" ref="H16:H17" si="5">E16+G16</f>
        <v>45451.75</v>
      </c>
      <c r="I16" s="5">
        <f t="shared" ref="I16:I17" si="6">E16-F16</f>
        <v>45444.75</v>
      </c>
      <c r="J16" s="5">
        <f t="shared" ref="J16:J17" si="7">IF(F16&lt;G16,I16,H16)</f>
        <v>45451.75</v>
      </c>
      <c r="K16" s="1">
        <f t="shared" si="0"/>
        <v>45451.75</v>
      </c>
      <c r="L16" s="1">
        <f t="shared" ref="L16:M16" si="8">IF(MONTH(K16)=8,K16+7,K16)</f>
        <v>45451.75</v>
      </c>
      <c r="M16" s="1">
        <f t="shared" si="8"/>
        <v>45451.75</v>
      </c>
      <c r="N16" s="1">
        <f t="shared" ref="N16:O16" si="9">IF(MONTH(M16)=8,M16+7,M16)</f>
        <v>45451.75</v>
      </c>
      <c r="O16" s="1">
        <f t="shared" si="9"/>
        <v>45451.75</v>
      </c>
    </row>
    <row r="17" spans="2:15" x14ac:dyDescent="0.2">
      <c r="B17" s="24"/>
      <c r="C17" s="21" t="s">
        <v>8</v>
      </c>
      <c r="D17" s="17">
        <f>O17</f>
        <v>45500.75</v>
      </c>
      <c r="E17" s="44">
        <f>D13+DATOS_BASE!I26</f>
        <v>45500.75</v>
      </c>
      <c r="F17" s="3">
        <f t="shared" si="3"/>
        <v>7</v>
      </c>
      <c r="G17" s="4">
        <f t="shared" si="4"/>
        <v>0</v>
      </c>
      <c r="H17" s="5">
        <f t="shared" si="5"/>
        <v>45500.75</v>
      </c>
      <c r="I17" s="5">
        <f t="shared" si="6"/>
        <v>45493.75</v>
      </c>
      <c r="J17" s="5">
        <f t="shared" si="7"/>
        <v>45500.75</v>
      </c>
      <c r="K17" s="1">
        <f t="shared" si="0"/>
        <v>45500.75</v>
      </c>
      <c r="L17" s="1">
        <f t="shared" ref="L17:M17" si="10">IF(MONTH(K17)=8,K17+7,K17)</f>
        <v>45500.75</v>
      </c>
      <c r="M17" s="1">
        <f t="shared" si="10"/>
        <v>45500.75</v>
      </c>
      <c r="N17" s="1">
        <f t="shared" ref="N17:O17" si="11">IF(MONTH(M17)=8,M17+7,M17)</f>
        <v>45500.75</v>
      </c>
      <c r="O17" s="1">
        <f t="shared" si="11"/>
        <v>45500.75</v>
      </c>
    </row>
    <row r="18" spans="2:15" x14ac:dyDescent="0.2">
      <c r="B18" s="24"/>
      <c r="C18" s="21"/>
      <c r="D18" s="21"/>
      <c r="E18" s="25"/>
    </row>
    <row r="19" spans="2:15" x14ac:dyDescent="0.2">
      <c r="B19" s="24"/>
      <c r="C19" s="31" t="s">
        <v>4</v>
      </c>
      <c r="D19" s="21"/>
      <c r="E19" s="25"/>
    </row>
    <row r="20" spans="2:15" x14ac:dyDescent="0.2">
      <c r="B20" s="24"/>
      <c r="C20" s="31" t="s">
        <v>28</v>
      </c>
      <c r="D20" s="21"/>
      <c r="E20" s="25"/>
    </row>
    <row r="21" spans="2:15" x14ac:dyDescent="0.2">
      <c r="B21" s="24"/>
      <c r="C21" s="31" t="s">
        <v>29</v>
      </c>
      <c r="D21" s="21"/>
      <c r="E21" s="25"/>
    </row>
    <row r="22" spans="2:15" x14ac:dyDescent="0.2">
      <c r="B22" s="24"/>
      <c r="C22" s="18" t="s">
        <v>26</v>
      </c>
      <c r="D22" s="19"/>
      <c r="E22" s="25"/>
    </row>
    <row r="23" spans="2:15" x14ac:dyDescent="0.2">
      <c r="B23" s="24"/>
      <c r="C23" s="18" t="s">
        <v>24</v>
      </c>
      <c r="D23" s="19"/>
      <c r="E23" s="25"/>
    </row>
    <row r="24" spans="2:15" x14ac:dyDescent="0.2">
      <c r="B24" s="24"/>
      <c r="C24" s="18" t="s">
        <v>23</v>
      </c>
      <c r="D24" s="19"/>
      <c r="E24" s="25"/>
    </row>
    <row r="25" spans="2:15" ht="17" thickBot="1" x14ac:dyDescent="0.25">
      <c r="B25" s="26"/>
      <c r="C25" s="27"/>
      <c r="D25" s="27"/>
      <c r="E25" s="28"/>
    </row>
  </sheetData>
  <sheetProtection algorithmName="SHA-512" hashValue="BV7S780XhrfeXodeGHMKVO4ppcUFB90bWH00/QsaF5wzcV2Kjpw6kvmaZbVV19AkzJADz/8ZdfJhg9Bymog7Ew==" saltValue="EkCQhomw76gCI0hl1l5Wn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D3918-9C58-C242-BF50-DB7C6CEF3D59}">
  <dimension ref="B2:I27"/>
  <sheetViews>
    <sheetView showGridLines="0" showRowColHeaders="0" zoomScale="125" zoomScaleNormal="12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6" x14ac:dyDescent="0.2"/>
  <cols>
    <col min="2" max="2" width="15.33203125" bestFit="1" customWidth="1"/>
    <col min="3" max="3" width="40.33203125" bestFit="1" customWidth="1"/>
    <col min="4" max="6" width="28.83203125" bestFit="1" customWidth="1"/>
    <col min="7" max="9" width="13" hidden="1" customWidth="1"/>
    <col min="10" max="10" width="0" hidden="1" customWidth="1"/>
  </cols>
  <sheetData>
    <row r="2" spans="2:9" hidden="1" x14ac:dyDescent="0.2"/>
    <row r="6" spans="2:9" ht="1" customHeight="1" x14ac:dyDescent="0.2"/>
    <row r="7" spans="2:9" ht="17" thickBot="1" x14ac:dyDescent="0.25"/>
    <row r="8" spans="2:9" x14ac:dyDescent="0.2">
      <c r="B8" s="36" t="s">
        <v>0</v>
      </c>
      <c r="C8" s="37" t="s">
        <v>20</v>
      </c>
      <c r="D8" s="37" t="s">
        <v>18</v>
      </c>
      <c r="E8" s="37" t="s">
        <v>19</v>
      </c>
      <c r="F8" s="38" t="s">
        <v>21</v>
      </c>
      <c r="G8" s="32" t="s">
        <v>1</v>
      </c>
      <c r="H8" s="7" t="s">
        <v>2</v>
      </c>
      <c r="I8" s="8" t="s">
        <v>3</v>
      </c>
    </row>
    <row r="9" spans="2:9" x14ac:dyDescent="0.2">
      <c r="B9" s="39">
        <v>2007</v>
      </c>
      <c r="C9" s="16">
        <v>39235</v>
      </c>
      <c r="D9" s="16">
        <v>39284</v>
      </c>
      <c r="E9" s="16">
        <v>39333</v>
      </c>
      <c r="F9" s="40">
        <v>39361</v>
      </c>
      <c r="G9" s="33"/>
      <c r="H9" s="10"/>
      <c r="I9" s="10"/>
    </row>
    <row r="10" spans="2:9" x14ac:dyDescent="0.2">
      <c r="B10" s="39">
        <v>2008</v>
      </c>
      <c r="C10" s="16">
        <v>39637</v>
      </c>
      <c r="D10" s="16">
        <v>39712</v>
      </c>
      <c r="E10" s="16">
        <v>39746</v>
      </c>
      <c r="F10" s="40">
        <v>39830</v>
      </c>
      <c r="G10" s="33"/>
      <c r="H10" s="10"/>
      <c r="I10" s="10"/>
    </row>
    <row r="11" spans="2:9" x14ac:dyDescent="0.2">
      <c r="B11" s="39">
        <v>2009</v>
      </c>
      <c r="C11" s="16">
        <v>40005</v>
      </c>
      <c r="D11" s="16">
        <v>40117</v>
      </c>
      <c r="E11" s="16">
        <v>40159</v>
      </c>
      <c r="F11" s="40">
        <v>40215</v>
      </c>
      <c r="G11" s="33">
        <f>D11-C11</f>
        <v>112</v>
      </c>
      <c r="H11" s="10">
        <f>E11-C11</f>
        <v>154</v>
      </c>
      <c r="I11" s="10">
        <f>F11-C11</f>
        <v>210</v>
      </c>
    </row>
    <row r="12" spans="2:9" x14ac:dyDescent="0.2">
      <c r="B12" s="39">
        <v>2010</v>
      </c>
      <c r="C12" s="16">
        <v>40369</v>
      </c>
      <c r="D12" s="16">
        <v>40481</v>
      </c>
      <c r="E12" s="16">
        <v>40523</v>
      </c>
      <c r="F12" s="40">
        <v>40579</v>
      </c>
      <c r="G12" s="33">
        <f t="shared" ref="G12:G20" si="0">D12-C12</f>
        <v>112</v>
      </c>
      <c r="H12" s="10">
        <f t="shared" ref="H12:H20" si="1">E12-C12</f>
        <v>154</v>
      </c>
      <c r="I12" s="10">
        <f t="shared" ref="I12:I20" si="2">F12-C12</f>
        <v>210</v>
      </c>
    </row>
    <row r="13" spans="2:9" x14ac:dyDescent="0.2">
      <c r="B13" s="39">
        <v>2011</v>
      </c>
      <c r="C13" s="16">
        <v>40735</v>
      </c>
      <c r="D13" s="16">
        <v>40859</v>
      </c>
      <c r="E13" s="16">
        <v>40929</v>
      </c>
      <c r="F13" s="40">
        <v>40978</v>
      </c>
      <c r="G13" s="33">
        <f t="shared" si="0"/>
        <v>124</v>
      </c>
      <c r="H13" s="10">
        <f t="shared" si="1"/>
        <v>194</v>
      </c>
      <c r="I13" s="10">
        <f t="shared" si="2"/>
        <v>243</v>
      </c>
    </row>
    <row r="14" spans="2:9" x14ac:dyDescent="0.2">
      <c r="B14" s="39">
        <v>2012</v>
      </c>
      <c r="C14" s="16">
        <v>41354</v>
      </c>
      <c r="D14" s="16">
        <v>41426</v>
      </c>
      <c r="E14" s="16">
        <v>41482</v>
      </c>
      <c r="F14" s="40">
        <v>41538</v>
      </c>
      <c r="G14" s="33">
        <f t="shared" si="0"/>
        <v>72</v>
      </c>
      <c r="H14" s="10">
        <f t="shared" si="1"/>
        <v>128</v>
      </c>
      <c r="I14" s="10">
        <f t="shared" si="2"/>
        <v>184</v>
      </c>
    </row>
    <row r="15" spans="2:9" x14ac:dyDescent="0.2">
      <c r="B15" s="39">
        <v>2013</v>
      </c>
      <c r="C15" s="16">
        <v>41604</v>
      </c>
      <c r="D15" s="16">
        <v>41706</v>
      </c>
      <c r="E15" s="16">
        <v>41769</v>
      </c>
      <c r="F15" s="40">
        <v>41797</v>
      </c>
      <c r="G15" s="33">
        <f t="shared" si="0"/>
        <v>102</v>
      </c>
      <c r="H15" s="10">
        <f t="shared" si="1"/>
        <v>165</v>
      </c>
      <c r="I15" s="10">
        <f t="shared" si="2"/>
        <v>193</v>
      </c>
    </row>
    <row r="16" spans="2:9" x14ac:dyDescent="0.2">
      <c r="B16" s="39">
        <v>2014</v>
      </c>
      <c r="C16" s="16">
        <v>41942</v>
      </c>
      <c r="D16" s="16">
        <v>42035</v>
      </c>
      <c r="E16" s="16">
        <v>42091</v>
      </c>
      <c r="F16" s="40">
        <v>42133</v>
      </c>
      <c r="G16" s="33">
        <f t="shared" si="0"/>
        <v>93</v>
      </c>
      <c r="H16" s="10">
        <f t="shared" si="1"/>
        <v>149</v>
      </c>
      <c r="I16" s="10">
        <f t="shared" si="2"/>
        <v>191</v>
      </c>
    </row>
    <row r="17" spans="2:9" x14ac:dyDescent="0.2">
      <c r="B17" s="39">
        <v>2015</v>
      </c>
      <c r="C17" s="16">
        <v>42257</v>
      </c>
      <c r="D17" s="16">
        <v>42350</v>
      </c>
      <c r="E17" s="16">
        <v>42420</v>
      </c>
      <c r="F17" s="40">
        <v>42462</v>
      </c>
      <c r="G17" s="33">
        <f t="shared" si="0"/>
        <v>93</v>
      </c>
      <c r="H17" s="10">
        <f t="shared" si="1"/>
        <v>163</v>
      </c>
      <c r="I17" s="10">
        <f t="shared" si="2"/>
        <v>205</v>
      </c>
    </row>
    <row r="18" spans="2:9" x14ac:dyDescent="0.2">
      <c r="B18" s="39">
        <v>2016</v>
      </c>
      <c r="C18" s="16">
        <v>42558</v>
      </c>
      <c r="D18" s="16">
        <v>42679</v>
      </c>
      <c r="E18" s="16">
        <v>42756</v>
      </c>
      <c r="F18" s="40">
        <v>42798</v>
      </c>
      <c r="G18" s="33">
        <f t="shared" si="0"/>
        <v>121</v>
      </c>
      <c r="H18" s="10">
        <f t="shared" si="1"/>
        <v>198</v>
      </c>
      <c r="I18" s="10">
        <f t="shared" si="2"/>
        <v>240</v>
      </c>
    </row>
    <row r="19" spans="2:9" x14ac:dyDescent="0.2">
      <c r="B19" s="39">
        <v>2017</v>
      </c>
      <c r="C19" s="16">
        <v>43007</v>
      </c>
      <c r="D19" s="16">
        <v>43113</v>
      </c>
      <c r="E19" s="16">
        <v>43169</v>
      </c>
      <c r="F19" s="40">
        <v>43204</v>
      </c>
      <c r="G19" s="33">
        <f t="shared" si="0"/>
        <v>106</v>
      </c>
      <c r="H19" s="10">
        <f t="shared" si="1"/>
        <v>162</v>
      </c>
      <c r="I19" s="10">
        <f t="shared" si="2"/>
        <v>197</v>
      </c>
    </row>
    <row r="20" spans="2:9" x14ac:dyDescent="0.2">
      <c r="B20" s="39">
        <v>2018</v>
      </c>
      <c r="C20" s="16">
        <v>43416</v>
      </c>
      <c r="D20" s="16">
        <v>43519</v>
      </c>
      <c r="E20" s="16">
        <v>43582</v>
      </c>
      <c r="F20" s="40">
        <v>43624</v>
      </c>
      <c r="G20" s="33">
        <f t="shared" si="0"/>
        <v>103</v>
      </c>
      <c r="H20" s="10">
        <f t="shared" si="1"/>
        <v>166</v>
      </c>
      <c r="I20" s="10">
        <f t="shared" si="2"/>
        <v>208</v>
      </c>
    </row>
    <row r="21" spans="2:9" x14ac:dyDescent="0.2">
      <c r="B21" s="39">
        <v>2019</v>
      </c>
      <c r="C21" s="16">
        <v>43838</v>
      </c>
      <c r="D21" s="16">
        <v>44079</v>
      </c>
      <c r="E21" s="16">
        <v>44156</v>
      </c>
      <c r="F21" s="40">
        <v>44233</v>
      </c>
      <c r="G21" s="33"/>
      <c r="H21" s="10"/>
      <c r="I21" s="10"/>
    </row>
    <row r="22" spans="2:9" x14ac:dyDescent="0.2">
      <c r="B22" s="39">
        <v>2020</v>
      </c>
      <c r="C22" s="16">
        <v>44356</v>
      </c>
      <c r="D22" s="16">
        <v>44471</v>
      </c>
      <c r="E22" s="16">
        <v>44576</v>
      </c>
      <c r="F22" s="40">
        <v>44646</v>
      </c>
      <c r="G22" s="33">
        <f t="shared" ref="G22:G23" si="3">D22-C22</f>
        <v>115</v>
      </c>
      <c r="H22" s="10">
        <f t="shared" ref="H22:H23" si="4">E22-C22</f>
        <v>220</v>
      </c>
      <c r="I22" s="10">
        <f t="shared" ref="I22:I23" si="5">F22-C22</f>
        <v>290</v>
      </c>
    </row>
    <row r="23" spans="2:9" ht="17" thickBot="1" x14ac:dyDescent="0.25">
      <c r="B23" s="41" t="s">
        <v>9</v>
      </c>
      <c r="C23" s="42">
        <v>44756</v>
      </c>
      <c r="D23" s="42">
        <v>44849</v>
      </c>
      <c r="E23" s="42">
        <v>44940</v>
      </c>
      <c r="F23" s="43">
        <v>45010</v>
      </c>
      <c r="G23" s="33">
        <f t="shared" si="3"/>
        <v>93</v>
      </c>
      <c r="H23" s="10">
        <f t="shared" si="4"/>
        <v>184</v>
      </c>
      <c r="I23" s="10">
        <f t="shared" si="5"/>
        <v>254</v>
      </c>
    </row>
    <row r="24" spans="2:9" hidden="1" x14ac:dyDescent="0.2">
      <c r="B24" s="34" t="s">
        <v>10</v>
      </c>
      <c r="C24" s="35">
        <v>44929</v>
      </c>
      <c r="D24" s="35"/>
      <c r="E24" s="35"/>
      <c r="F24" s="35"/>
      <c r="G24" s="10"/>
      <c r="H24" s="10"/>
      <c r="I24" s="10"/>
    </row>
    <row r="25" spans="2:9" hidden="1" x14ac:dyDescent="0.2">
      <c r="B25" s="9"/>
      <c r="C25" s="9"/>
      <c r="D25" s="9"/>
      <c r="E25" s="9"/>
      <c r="F25" s="9"/>
      <c r="G25" s="10"/>
      <c r="H25" s="10"/>
      <c r="I25" s="10"/>
    </row>
    <row r="26" spans="2:9" hidden="1" x14ac:dyDescent="0.2">
      <c r="B26" s="7" t="s">
        <v>6</v>
      </c>
      <c r="C26" s="11"/>
      <c r="D26" s="11"/>
      <c r="E26" s="11"/>
      <c r="F26" s="11"/>
      <c r="G26" s="12">
        <f>AVERAGE(G9:G25)</f>
        <v>103.83333333333333</v>
      </c>
      <c r="H26" s="12">
        <f t="shared" ref="H26:I26" si="6">AVERAGE(H9:H25)</f>
        <v>169.75</v>
      </c>
      <c r="I26" s="12">
        <f t="shared" si="6"/>
        <v>218.75</v>
      </c>
    </row>
    <row r="27" spans="2:9" hidden="1" x14ac:dyDescent="0.2">
      <c r="B27" s="13" t="s">
        <v>25</v>
      </c>
      <c r="C27" s="14"/>
      <c r="D27" s="14"/>
      <c r="E27" s="14"/>
      <c r="F27" s="14"/>
      <c r="G27" s="15">
        <f>MEDIAN(G13:G23)</f>
        <v>102.5</v>
      </c>
      <c r="H27" s="15">
        <f t="shared" ref="H27:I27" si="7">MEDIAN(H13:H23)</f>
        <v>165.5</v>
      </c>
      <c r="I27" s="15">
        <f t="shared" si="7"/>
        <v>206.5</v>
      </c>
    </row>
  </sheetData>
  <sheetProtection algorithmName="SHA-512" hashValue="jFHbInvKJsj1X/Tw2bUc2cQ7r0KQMY4Voebz7kacHgWljKiLf248bljAnHurjIe/5kyjYM9PJPtpzJ/FWIK1iA==" saltValue="SDbYQPFl7QyIte6kvurNA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CALCULADORA_FECHA</vt:lpstr>
      <vt:lpstr>DATOS_BASE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Castro</dc:creator>
  <cp:lastModifiedBy>Javier Castro</cp:lastModifiedBy>
  <dcterms:created xsi:type="dcterms:W3CDTF">2023-11-18T22:30:06Z</dcterms:created>
  <dcterms:modified xsi:type="dcterms:W3CDTF">2023-11-21T20:53:45Z</dcterms:modified>
</cp:coreProperties>
</file>